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2" i="1"/>
  <c r="P8" i="1" l="1"/>
  <c r="P7" i="1" l="1"/>
  <c r="O7" i="1"/>
  <c r="P4" i="1"/>
  <c r="M4" i="1"/>
  <c r="O4" i="1" s="1"/>
  <c r="O12" i="1" l="1"/>
  <c r="P10" i="1"/>
  <c r="O10" i="1"/>
  <c r="F10" i="1"/>
  <c r="P9" i="1"/>
  <c r="O9" i="1"/>
  <c r="O8" i="1"/>
  <c r="P6" i="1"/>
  <c r="O6" i="1"/>
  <c r="O5" i="1"/>
  <c r="P3" i="1"/>
  <c r="P2" i="1"/>
  <c r="O2" i="1"/>
  <c r="O3" i="1" l="1"/>
</calcChain>
</file>

<file path=xl/sharedStrings.xml><?xml version="1.0" encoding="utf-8"?>
<sst xmlns="http://schemas.openxmlformats.org/spreadsheetml/2006/main" count="15" uniqueCount="15">
  <si>
    <t>Місяць</t>
  </si>
  <si>
    <t>Всього</t>
  </si>
  <si>
    <t>2111-з/п</t>
  </si>
  <si>
    <t>2120-нара-ня</t>
  </si>
  <si>
    <t>2210-предмети,матеріали…</t>
  </si>
  <si>
    <t>2220-медика.</t>
  </si>
  <si>
    <t>2230-харчу-я</t>
  </si>
  <si>
    <t>2240-послуги</t>
  </si>
  <si>
    <t>2250-відря-ня</t>
  </si>
  <si>
    <t>2273-електр.</t>
  </si>
  <si>
    <t>2274-газ</t>
  </si>
  <si>
    <t>2275-ін.енергоносії</t>
  </si>
  <si>
    <t>2800-ін.пот.видатки</t>
  </si>
  <si>
    <t xml:space="preserve">Залишок </t>
  </si>
  <si>
    <t>Використано за 10міс.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</si>
</sst>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2" xfId="0" applyFill="1" applyBorder="1"/>
    <xf numFmtId="0" fontId="0" fillId="0" borderId="0" xfId="0" applyFill="1"/>
    <xf numFmtId="0" fontId="0" fillId="0" borderId="4" xfId="0" applyFill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M3" sqref="M3"/>
    </sheetView>
  </sheetViews>
  <sheetFormatPr defaultRowHeight="15" x14ac:dyDescent="0.25"/>
  <cols>
    <col min="1" max="1" width="24.5703125" customWidth="1"/>
    <col min="16" max="16" width="21.140625" bestFit="1" customWidth="1"/>
    <col min="17" max="17" width="16.7109375" bestFit="1" customWidth="1"/>
  </cols>
  <sheetData>
    <row r="1" spans="1:17" ht="15.75" thickBot="1" x14ac:dyDescent="0.3">
      <c r="A1" s="1"/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2" t="s">
        <v>1</v>
      </c>
      <c r="P1" s="2" t="s">
        <v>14</v>
      </c>
      <c r="Q1" s="2" t="s">
        <v>13</v>
      </c>
    </row>
    <row r="2" spans="1:17" ht="15.75" thickBot="1" x14ac:dyDescent="0.3">
      <c r="A2" s="3" t="s">
        <v>2</v>
      </c>
      <c r="B2" s="3"/>
      <c r="C2" s="4">
        <v>161000</v>
      </c>
      <c r="D2" s="4">
        <v>144000</v>
      </c>
      <c r="E2" s="4">
        <v>143267</v>
      </c>
      <c r="F2" s="4">
        <v>169000</v>
      </c>
      <c r="G2" s="4">
        <v>261000</v>
      </c>
      <c r="H2" s="4">
        <v>369430</v>
      </c>
      <c r="I2" s="4">
        <v>100100</v>
      </c>
      <c r="J2" s="4">
        <v>99000</v>
      </c>
      <c r="K2" s="4">
        <v>145000</v>
      </c>
      <c r="L2" s="4">
        <v>130000</v>
      </c>
      <c r="M2" s="4">
        <v>146365</v>
      </c>
      <c r="N2" s="4">
        <v>120000</v>
      </c>
      <c r="O2" s="5">
        <f t="shared" ref="O2:O3" si="0">SUM(C2:N2)</f>
        <v>1988162</v>
      </c>
      <c r="P2" s="4">
        <f>480596.82+164595.88-1076.04-941.75+41033.45+166793.5-460.45-648.56-1141.07-793.65+371218.91+22209.26+98772.6+176828.73-597.27+172257.88-841.24</f>
        <v>1687806.9999999998</v>
      </c>
      <c r="Q2" s="5">
        <f>C2+D2+E2+F2+G2+H2+I2+J2+K2+L2+M2+N2-P2</f>
        <v>300355.00000000023</v>
      </c>
    </row>
    <row r="3" spans="1:17" ht="15.75" thickBot="1" x14ac:dyDescent="0.3">
      <c r="A3" s="3" t="s">
        <v>3</v>
      </c>
      <c r="B3" s="3"/>
      <c r="C3" s="6">
        <v>35169</v>
      </c>
      <c r="D3" s="6">
        <v>33200</v>
      </c>
      <c r="E3" s="6">
        <v>37833</v>
      </c>
      <c r="F3" s="6">
        <v>26350</v>
      </c>
      <c r="G3" s="6">
        <v>60000</v>
      </c>
      <c r="H3" s="6">
        <v>88140</v>
      </c>
      <c r="I3" s="6">
        <v>21120</v>
      </c>
      <c r="J3" s="6">
        <v>21780</v>
      </c>
      <c r="K3" s="6">
        <v>31000</v>
      </c>
      <c r="L3" s="6">
        <v>27000</v>
      </c>
      <c r="M3" s="6">
        <v>28260</v>
      </c>
      <c r="N3" s="6">
        <v>27000</v>
      </c>
      <c r="O3" s="7">
        <f t="shared" si="0"/>
        <v>436852</v>
      </c>
      <c r="P3" s="6">
        <f>105731.3+36211.09+44052.3+75235.77-7000+4886.04+800+12000+21729.97+38902.32+38711.66</f>
        <v>371260.44999999995</v>
      </c>
      <c r="Q3" s="5">
        <f t="shared" ref="Q3:Q12" si="1">C3+D3+E3+F3+G3+H3+I3+J3+K3+L3+M3+N3-P3</f>
        <v>65591.550000000047</v>
      </c>
    </row>
    <row r="4" spans="1:17" ht="15.75" thickBot="1" x14ac:dyDescent="0.3">
      <c r="A4" s="3" t="s">
        <v>4</v>
      </c>
      <c r="B4" s="3"/>
      <c r="C4" s="8"/>
      <c r="D4" s="8">
        <v>10000</v>
      </c>
      <c r="E4" s="8">
        <v>21000</v>
      </c>
      <c r="F4" s="8">
        <v>6700</v>
      </c>
      <c r="G4" s="8">
        <v>5950</v>
      </c>
      <c r="H4" s="8"/>
      <c r="I4" s="8">
        <v>600</v>
      </c>
      <c r="J4" s="8"/>
      <c r="K4" s="8"/>
      <c r="L4" s="8">
        <v>18500</v>
      </c>
      <c r="M4" s="8">
        <f>42500+1042+2314</f>
        <v>45856</v>
      </c>
      <c r="N4" s="8"/>
      <c r="O4" s="8">
        <f t="shared" ref="O4" si="2">SUM(C4:N4)</f>
        <v>108606</v>
      </c>
      <c r="P4" s="8">
        <f>3248.39+1356+200+4022+5357.84+43.68+1126+10687.5+5013.03+155.3+12031.72+19012.62+462.22</f>
        <v>62716.3</v>
      </c>
      <c r="Q4" s="5">
        <f t="shared" si="1"/>
        <v>45889.7</v>
      </c>
    </row>
    <row r="5" spans="1:17" ht="15.75" thickBot="1" x14ac:dyDescent="0.3">
      <c r="A5" s="3" t="s">
        <v>5</v>
      </c>
      <c r="B5" s="3"/>
      <c r="C5" s="4"/>
      <c r="D5" s="4"/>
      <c r="E5" s="4"/>
      <c r="F5" s="4">
        <v>300</v>
      </c>
      <c r="G5" s="4"/>
      <c r="H5" s="4"/>
      <c r="I5" s="4"/>
      <c r="J5" s="4"/>
      <c r="K5" s="4"/>
      <c r="L5" s="4"/>
      <c r="M5" s="4"/>
      <c r="N5" s="4"/>
      <c r="O5" s="5">
        <f t="shared" ref="O5" si="3">SUM(C5:N5)</f>
        <v>300</v>
      </c>
      <c r="P5" s="4">
        <v>300</v>
      </c>
      <c r="Q5" s="5">
        <f t="shared" si="1"/>
        <v>0</v>
      </c>
    </row>
    <row r="6" spans="1:17" ht="15.75" thickBot="1" x14ac:dyDescent="0.3">
      <c r="A6" s="3" t="s">
        <v>6</v>
      </c>
      <c r="B6" s="3"/>
      <c r="C6" s="4">
        <v>3000</v>
      </c>
      <c r="D6" s="4">
        <v>3000</v>
      </c>
      <c r="E6" s="4">
        <v>300</v>
      </c>
      <c r="F6" s="4">
        <v>3272</v>
      </c>
      <c r="G6" s="4">
        <v>4000</v>
      </c>
      <c r="H6" s="4">
        <v>6500</v>
      </c>
      <c r="I6" s="4"/>
      <c r="J6" s="4"/>
      <c r="K6" s="4">
        <v>5000</v>
      </c>
      <c r="L6" s="4">
        <v>14000</v>
      </c>
      <c r="M6" s="4">
        <v>2000</v>
      </c>
      <c r="N6" s="4"/>
      <c r="O6" s="5">
        <f t="shared" ref="O6" si="4">SUM(C6:N6)</f>
        <v>41072</v>
      </c>
      <c r="P6" s="4">
        <f>8497.44+4228.38+4865.42+286.13+2025.81-318.65+5467.83+6407.78+5453.01</f>
        <v>36913.15</v>
      </c>
      <c r="Q6" s="5">
        <f t="shared" si="1"/>
        <v>4158.8499999999985</v>
      </c>
    </row>
    <row r="7" spans="1:17" ht="15.75" thickBot="1" x14ac:dyDescent="0.3">
      <c r="A7" s="1" t="s">
        <v>7</v>
      </c>
      <c r="B7" s="3"/>
      <c r="C7" s="8">
        <v>1400</v>
      </c>
      <c r="D7" s="8">
        <v>4000</v>
      </c>
      <c r="E7" s="8">
        <v>6000</v>
      </c>
      <c r="F7" s="8">
        <v>13500</v>
      </c>
      <c r="G7" s="8">
        <v>1500</v>
      </c>
      <c r="H7" s="8"/>
      <c r="I7" s="8"/>
      <c r="J7" s="8"/>
      <c r="K7" s="8"/>
      <c r="L7" s="8">
        <v>1100</v>
      </c>
      <c r="M7" s="8">
        <v>1250</v>
      </c>
      <c r="N7" s="8"/>
      <c r="O7" s="8">
        <f t="shared" ref="O7" si="5">SUM(C7:N7)</f>
        <v>28750</v>
      </c>
      <c r="P7" s="8">
        <f>10905.57+1213.35+389+91.25+440+440+58.25+3216.65+1092.1+57.46+1109.94+700+4328.36+2780.47+120+1385+320+48.03</f>
        <v>28695.429999999997</v>
      </c>
      <c r="Q7" s="5">
        <f t="shared" si="1"/>
        <v>54.570000000003347</v>
      </c>
    </row>
    <row r="8" spans="1:17" ht="15.75" thickBot="1" x14ac:dyDescent="0.3">
      <c r="A8" s="3" t="s">
        <v>8</v>
      </c>
      <c r="B8" s="1"/>
      <c r="C8" s="4"/>
      <c r="D8" s="4">
        <v>2500</v>
      </c>
      <c r="E8" s="4">
        <v>1000</v>
      </c>
      <c r="F8" s="4">
        <v>500</v>
      </c>
      <c r="G8" s="4">
        <v>1000</v>
      </c>
      <c r="H8" s="4"/>
      <c r="I8" s="4">
        <v>4462</v>
      </c>
      <c r="J8" s="4"/>
      <c r="K8" s="4"/>
      <c r="L8" s="4"/>
      <c r="M8" s="4">
        <v>2400</v>
      </c>
      <c r="N8" s="4"/>
      <c r="O8" s="5">
        <f t="shared" ref="O8:O10" si="6">SUM(C8:N8)</f>
        <v>11862</v>
      </c>
      <c r="P8" s="4">
        <f>2387.04+1027.53+829.3+197.12+780.69+60+1312.9+2701.82+1838.64+530.19</f>
        <v>11665.23</v>
      </c>
      <c r="Q8" s="5">
        <f t="shared" si="1"/>
        <v>196.77000000000044</v>
      </c>
    </row>
    <row r="9" spans="1:17" ht="15.75" thickBot="1" x14ac:dyDescent="0.3">
      <c r="A9" s="4" t="s">
        <v>9</v>
      </c>
      <c r="B9" s="1"/>
      <c r="C9" s="4">
        <v>5000</v>
      </c>
      <c r="D9" s="4">
        <v>8000</v>
      </c>
      <c r="E9" s="4">
        <v>3000</v>
      </c>
      <c r="F9" s="4">
        <v>2890</v>
      </c>
      <c r="G9" s="4">
        <v>2800</v>
      </c>
      <c r="H9" s="4">
        <v>1000</v>
      </c>
      <c r="I9" s="4">
        <v>1000</v>
      </c>
      <c r="J9" s="4">
        <v>500</v>
      </c>
      <c r="K9" s="4">
        <v>2000</v>
      </c>
      <c r="L9" s="4">
        <v>7500</v>
      </c>
      <c r="M9" s="4"/>
      <c r="N9" s="4">
        <v>1000</v>
      </c>
      <c r="O9" s="5">
        <f t="shared" si="6"/>
        <v>34690</v>
      </c>
      <c r="P9" s="4">
        <f>7139+4840+3630+2000+4114+1193.31+747+235.89+2163.78+484.07+6762.84</f>
        <v>33309.89</v>
      </c>
      <c r="Q9" s="5">
        <f t="shared" si="1"/>
        <v>1380.1100000000006</v>
      </c>
    </row>
    <row r="10" spans="1:17" ht="15.75" thickBot="1" x14ac:dyDescent="0.3">
      <c r="A10" s="4" t="s">
        <v>10</v>
      </c>
      <c r="B10" s="1"/>
      <c r="C10" s="6">
        <v>19000</v>
      </c>
      <c r="D10" s="6">
        <v>40000</v>
      </c>
      <c r="E10" s="6">
        <v>30000</v>
      </c>
      <c r="F10" s="6">
        <f>7800+11000+5100+93000</f>
        <v>116900</v>
      </c>
      <c r="G10" s="6">
        <v>11000</v>
      </c>
      <c r="H10" s="6"/>
      <c r="I10" s="6"/>
      <c r="J10" s="6"/>
      <c r="K10" s="6"/>
      <c r="L10" s="6">
        <v>20400</v>
      </c>
      <c r="M10" s="6">
        <v>14000</v>
      </c>
      <c r="N10" s="6">
        <v>3000</v>
      </c>
      <c r="O10" s="7">
        <f t="shared" si="6"/>
        <v>254300</v>
      </c>
      <c r="P10" s="6">
        <f>205204.21+8059.8+3356.18+215.75+4760.24</f>
        <v>221596.17999999996</v>
      </c>
      <c r="Q10" s="5">
        <f t="shared" si="1"/>
        <v>32703.820000000036</v>
      </c>
    </row>
    <row r="11" spans="1:17" ht="15.75" thickBot="1" x14ac:dyDescent="0.3">
      <c r="A11" s="4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3"/>
      <c r="Q11" s="5">
        <f t="shared" si="1"/>
        <v>0</v>
      </c>
    </row>
    <row r="12" spans="1:17" ht="15.75" thickBot="1" x14ac:dyDescent="0.3">
      <c r="A12" s="4" t="s">
        <v>12</v>
      </c>
      <c r="B12" s="3"/>
      <c r="C12" s="4">
        <v>480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>
        <f t="shared" ref="O12" si="7">SUM(C12:N12)</f>
        <v>480</v>
      </c>
      <c r="P12" s="4">
        <v>480</v>
      </c>
      <c r="Q12" s="5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2017-12-04T08:27:26Z</dcterms:modified>
</cp:coreProperties>
</file>